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Users\Utente\Dropbox\Martina\work\Progetti 2022\Comune di Quarrata - Villa La Magia\"/>
    </mc:Choice>
  </mc:AlternateContent>
  <xr:revisionPtr revIDLastSave="0" documentId="13_ncr:1_{CA341218-0DDA-4A5F-8F54-4480B6F8C0D4}" xr6:coauthVersionLast="47" xr6:coauthVersionMax="47" xr10:uidLastSave="{00000000-0000-0000-0000-000000000000}"/>
  <bookViews>
    <workbookView xWindow="-120" yWindow="-120" windowWidth="20730" windowHeight="11160" activeTab="2" xr2:uid="{00000000-000D-0000-FFFF-FFFF00000000}"/>
  </bookViews>
  <sheets>
    <sheet name="Computo Metrico" sheetId="2" r:id="rId1"/>
    <sheet name="Elenco Prezzi" sheetId="3" r:id="rId2"/>
    <sheet name="NP1" sheetId="4" r:id="rId3"/>
    <sheet name="NP 2" sheetId="5" r:id="rId4"/>
    <sheet name="NP 3" sheetId="6" r:id="rId5"/>
    <sheet name="NP 4"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7" i="2" l="1"/>
  <c r="G17" i="2" s="1"/>
  <c r="E18" i="2"/>
  <c r="G18" i="2" s="1"/>
  <c r="E19" i="2"/>
  <c r="E21" i="2"/>
  <c r="E22" i="2"/>
  <c r="G22" i="2" s="1"/>
  <c r="E23" i="2"/>
  <c r="G23" i="2" s="1"/>
  <c r="E24" i="2"/>
  <c r="G24" i="2" s="1"/>
  <c r="E25" i="2"/>
  <c r="G25" i="2" s="1"/>
  <c r="E16" i="2"/>
  <c r="G16" i="2" s="1"/>
  <c r="E15" i="2"/>
  <c r="G15" i="2" s="1"/>
  <c r="E24" i="3"/>
  <c r="E23" i="3"/>
  <c r="E21" i="3"/>
  <c r="E11" i="2"/>
  <c r="G11" i="2" s="1"/>
  <c r="E10" i="2"/>
  <c r="G10" i="2" s="1"/>
  <c r="E9" i="2"/>
  <c r="G9" i="2" s="1"/>
  <c r="E8" i="2"/>
  <c r="G8" i="2" s="1"/>
  <c r="E7" i="2"/>
  <c r="G7" i="2" s="1"/>
  <c r="E6" i="2"/>
  <c r="G6" i="2" s="1"/>
  <c r="E5" i="2"/>
  <c r="G5" i="2" s="1"/>
  <c r="E4" i="2"/>
  <c r="G12" i="2"/>
  <c r="G13" i="2"/>
  <c r="G14" i="2"/>
  <c r="G19" i="2"/>
  <c r="G20" i="2"/>
  <c r="G21" i="2"/>
  <c r="G4" i="2"/>
  <c r="F13" i="8"/>
  <c r="E14" i="3"/>
  <c r="F12" i="8"/>
  <c r="F11" i="8"/>
  <c r="F10" i="8"/>
  <c r="F9" i="8"/>
  <c r="F8" i="8"/>
  <c r="F7" i="8"/>
  <c r="E14" i="2"/>
  <c r="C9" i="6"/>
  <c r="F12" i="6"/>
  <c r="F11" i="6"/>
  <c r="F10" i="6"/>
  <c r="F9" i="6"/>
  <c r="F8" i="6"/>
  <c r="F7" i="6"/>
  <c r="E13" i="2"/>
  <c r="E12" i="3"/>
  <c r="E13" i="3"/>
  <c r="F12" i="5"/>
  <c r="F11" i="5"/>
  <c r="F10" i="5"/>
  <c r="F9" i="5"/>
  <c r="C9" i="5"/>
  <c r="F8" i="5"/>
  <c r="F7" i="5"/>
  <c r="E12" i="2"/>
  <c r="F10" i="4"/>
  <c r="F11" i="4"/>
  <c r="F12" i="4"/>
  <c r="F7" i="4"/>
  <c r="F8" i="4"/>
  <c r="F9" i="4"/>
  <c r="C9" i="4"/>
  <c r="G27" i="2" l="1"/>
  <c r="F14" i="8"/>
  <c r="F16" i="8" s="1"/>
  <c r="F18" i="8" s="1"/>
  <c r="F20" i="8" s="1"/>
  <c r="F14" i="6"/>
  <c r="F16" i="6" s="1"/>
  <c r="F18" i="6" s="1"/>
  <c r="F20" i="6" s="1"/>
  <c r="F14" i="5"/>
  <c r="F16" i="5" s="1"/>
  <c r="F18" i="5" s="1"/>
  <c r="F20" i="5" s="1"/>
  <c r="F14" i="4"/>
  <c r="F16" i="4" l="1"/>
  <c r="F18" i="4" s="1"/>
  <c r="F20" i="4" s="1"/>
</calcChain>
</file>

<file path=xl/sharedStrings.xml><?xml version="1.0" encoding="utf-8"?>
<sst xmlns="http://schemas.openxmlformats.org/spreadsheetml/2006/main" count="279" uniqueCount="107">
  <si>
    <t>Totale</t>
  </si>
  <si>
    <t>ELENCO PREZZI UNITARI PRESTAZIONI</t>
  </si>
  <si>
    <t>N°</t>
  </si>
  <si>
    <t>Descrizione Intervento</t>
  </si>
  <si>
    <t>UM</t>
  </si>
  <si>
    <t>Costo Intervento a base gara</t>
  </si>
  <si>
    <t>Abbattimento di albero eseguiti da terra, con l'uso di piattaforma aerea, compreso il trasporto ad impianto di smaltimento autorizzato (compost o inceneritore), escluso i  costi di smaltimento e tributi, se dovuti. Esclusa l'estrazione della ceppaia, da lasciare netta a pari livello del terreno o secondo indicazione della D.L. In parchi e giardini, diametro del tronco a 130 cm da terra compreso fra 30 e 59 cm o altezza della pianta da 12 a 16 m</t>
  </si>
  <si>
    <t>Abbattimento di albero eseguiti da terra, con l'uso di piattaforma aerea, compreso il trasporto ad impianto di smaltimento autorizzato (compost o inceneritore), escluso i costi di smaltimento e tributi, se dovuti. Esclusa l'estrazione della ceppaia, da lasciare netta a pari livello del terreno o secondo indicazione della D.L. In parchi e giardini, diametro del tronco a 130 cm da terra compreso fra 14 e 30 cm o altezza della pianta da 6 a 12 m.</t>
  </si>
  <si>
    <t>Voce prezziario regionale</t>
  </si>
  <si>
    <t>Spiombatura o riduzione di albero, ossia potatura di contenimento della chioma su uno-due lati, compresa la rimonda dal secco e l'eventuale innalzamento della chioma, conformemente ad un campione fatto predisporre alla Ditta dalla D.L., con uso di piattaforma aerea, compreso spennellatura delle superfici di taglio con idonei cicatrizzanti, disinfezione degli strumenti di taglio con idonei prodotti. in area verde, parchi e giardini, diametro del tronco inf. a 40 cm, compreso il trasporto ad impianto di smaltimento autorizzato (compost o inceneritore), escluso i costi di smaltimento e tributi, se dovuti.</t>
  </si>
  <si>
    <t>Spiombatura o riduzione di albero, ossia potatura di contenimento della chioma su uno-due lati, compresa la rimonda dal secco e l'eventuale innalzamento della chioma, conformemente ad un campione fatto predisporre alla Ditta dalla D.L., con uso di piattaforma aerea, compreso spennellatura delle superfici di taglio con idonei cicatrizzanti, disinfezione degli strumenti di taglio con idonei prodotti. in area verde, parchi e giardini, diametro del tronco superiore a 40 cm, compreso il trasporto ad impianto di smaltimento autorizzato (compost o inceneritore), escluso i costi di smaltimento e tributi, se dovuti.</t>
  </si>
  <si>
    <t>TOS22/1_09.V02.009.002</t>
  </si>
  <si>
    <t>TOS22/1_09.V02.009.001</t>
  </si>
  <si>
    <t>Innalzamento e rimonda dal secco della chioma di albero, conformemente ad un campione fatto predisporre alla Ditta dalla D.L., con uso di piattaforma aerea, compreso spennellatura delle superfici di taglio con idonei cicatrizzanti, disinfezione degli strumenti di taglio con idonei prodotti. in parchi e giardini, diametro del tronco inferiore a 40 cm, compreso il trasporto ad impianto di smaltimento autorizzato (compost o inceneritore), escluso i costi di smaltimento e tributi, se dovuti.</t>
  </si>
  <si>
    <t>Innalzamento e rimonda dal secco della chioma di albero, conformemente ad un campione fatto predisporre alla Ditta dalla D.L., con uso di piattaforma aerea, compreso spennellatura delle superfici di taglio con idonei cicatrizzanti, disinfezione degli strumenti di taglio con idonei prodotti. in parchi e giardini, diametro del tronco superiore a 40 cm, compreso il trasporto ad impianto di smaltimento autorizzato (compost o inceneritore), escluso i costi di smaltimento e tributi, se dovuti.</t>
  </si>
  <si>
    <t>ITOS22/1_09.V02.011.002</t>
  </si>
  <si>
    <t>ITOS22/1_09.V02.011.001</t>
  </si>
  <si>
    <t>TOS22/1_09.V02.021.001</t>
  </si>
  <si>
    <t>TOS22/1_09.V02.021.002</t>
  </si>
  <si>
    <t>TOS22/1_09.V02.021.003</t>
  </si>
  <si>
    <t>Abbattimento di albero eseguiti da terra, con l'uso di piattaforma aerea, compreso il trasporto ad impianto di smaltimento autorizzato (compost o inceneritore), escluso i  costi di smaltimento e tributi, se dovuti. Esclusa l'estrazione della ceppaia, da lasciare netta a pari livello del terreno o secondo indicazione della D.L. In parchi e giardini, diametro del tronco a 130 cm da terra compreso fra 60 e 89 cm o altezza della pianta da 16 a 23 m</t>
  </si>
  <si>
    <t>Abbattimento di albero eseguiti da terra, con l'uso di piattaforma aerea, compreso il trasporto ad impianto di smaltimento autorizzato (compost o inceneritore), escluso i  costi di smaltimento e tributi, se dovuti. Esclusa l'estrazione della ceppaia, da lasciare netta a pari livello del terreno o secondo indicazione della D.L. In parchi e giardini, diametro del tronco a 130 cm da terra oltre 90 cm o altezza della pianta oltre i 23 m</t>
  </si>
  <si>
    <t>Consolidamento con tiranti a fune intrecciata cava in NP3 polipropilene, prodotti per l'impiego specifico, con maglia a "rapida fessurazione", completi di bande d'espansione flessibili in polipropilene, di protezioni antiabrasione, di "ammortizzatori di shok" in gomma speciale, compresa cauterizzazione delle estremità libere e copertura con cappuccio colorato secondo l'anno di intervento. Sono compresi gli eventuali ancoraggi sul legno, pietra o cemento; è esclusa la formazione di eventuali plinti. Il prezzo è valutato per ogni metro di tirante posto in opera. tiranti con carico minimo di rottura pari a 8 ton (media 20 m x 38,00 €)</t>
  </si>
  <si>
    <t>cad.</t>
  </si>
  <si>
    <t>N° piante</t>
  </si>
  <si>
    <t>Tot</t>
  </si>
  <si>
    <t>Potatura di alleggerimento di chioma di albero, con uso di piattaforma aerea, con diradamento interno della chioma, rimonda dal secco e contenimento/diradamento con tagli di ritorno su tutti gli apici , compreso spennellatura delle superfici di taglio con idoneibcicatrizzanti, disinfezione degli strumenti di taglio con idonei prodotti. In parchi e giardini, diametro del tronco a 130 cm da terra compreso fra 14 e 30 cm o altezza della pianta da 6 a 12 m, compreso il trasporto ad impianto di smaltimento autorizzato (compost o inceneritore), escluso i costi di smaltimento e tributi, se dovuti.</t>
  </si>
  <si>
    <t>TOS22_09.V02.005.001</t>
  </si>
  <si>
    <t>Potatura di alleggerimento di chioma di albero, con uso di piattaforma aerea, con diradamento interno della chioma, rimonda dal secco e contenimento/diradamento con tagli di ritorno su tutti gli apici , compreso spennellatura delle superfici di taglio con idoneibcicatrizzanti, disinfezione degli strumenti di taglio con idonei prodotti. In parchi e giardini, diametro del tronco a 130 cm da terra  da 30 cm a 59 cm o altezza della pianta da 12 a 16 m, compreso il trasporto ad impianto di smaltimento autorizzato (compost o inceneritore), escluso i costi di smaltimento e tributi, se dovuti.</t>
  </si>
  <si>
    <t>TOS22_09.V02.005.002</t>
  </si>
  <si>
    <t>TOS22_09.V02.005.003</t>
  </si>
  <si>
    <t>Potatura di alleggerimento di chioma di albero, con uso di piattaforma aerea, con diradamento interno della chioma, rimonda dal secco e contenimento/diradamento con tagli di ritorno su tutti gli apici , compreso spennellatura delle superfici di taglio con idoneibcicatrizzanti, disinfezione degli strumenti di taglio con idonei prodotti. In parchi e giardini, diametro del tronco a 130 cm da terra   da 60 cm a 89 cm o altezza da 16 a 23 m,, compreso il trasporto ad impianto di smaltimento autorizzato (compost o inceneritore), escluso i costi di smaltimento e tributi, se dovuti.</t>
  </si>
  <si>
    <t>TOS22_09.V02.005.004</t>
  </si>
  <si>
    <t>Potatura di alleggerimento di chioma di albero, con uso di piattaforma aerea, con diradamento interno della chioma, rimonda dal secco e contenimento/diradamento con tagli di ritorno su tutti gli apici , compreso spennellatura delle superfici di taglio con idoneibcicatrizzanti, disinfezione degli strumenti di taglio con idonei prodotti. In parchi e giardini, diametro del tronco a 130 cm da terra   oltre 90 cm o altezza della pianta oltre 23 m, compreso il trasporto ad impianto di smaltimento autorizzato (compost o inceneritore), escluso i costi di smaltimento e tributi, se dovuti.</t>
  </si>
  <si>
    <t>TOS22_09.V02.015.001</t>
  </si>
  <si>
    <t>Bonifica meccanica di albero, per la rimozione di fronde o di uno o più rami o branche, verdi o secchi, o di porzione di fusto a insindacabile giudizio della D.L.,con uso di piattaforma aerea, per l'eliminazione delle parti infette (come di cancro colorato per il platano, di cancro corticale per il cipresso, ecc.) o colpite da infestazioni di insetti (come di processionaria per il pino e il cedro, ecc.), secondo le disposizioni di legge, la buona tecnica e le indicazioni della D.L. , compreso eventuali autorizzazioni, disinfezioni di attrezzi e ferite e il trasporto ad impianto di smaltimento autorizzato (inceneritore), escluso i costi di smaltimento e tributi, se dovuti. In aree verdi, parchi e giardini</t>
  </si>
  <si>
    <t>Id alberi</t>
  </si>
  <si>
    <t>63, 165, 166, 168</t>
  </si>
  <si>
    <t>6 40 44 60 62 66 82 89 90 98 99 102 104 108 112 113 114 116 119 138 144 147 154 155 157 162</t>
  </si>
  <si>
    <t>8 25 105 180 181</t>
  </si>
  <si>
    <t xml:space="preserve">58 115 174 177 178 179 182 </t>
  </si>
  <si>
    <t>63 65 165 166 167 168</t>
  </si>
  <si>
    <t>5 23</t>
  </si>
  <si>
    <t>4 13</t>
  </si>
  <si>
    <t>NP 1</t>
  </si>
  <si>
    <t>Operaio florovivaistico
Articolo: 001 Specializzato super</t>
  </si>
  <si>
    <t>TOS22_RU.M04.001.001</t>
  </si>
  <si>
    <t>€/um</t>
  </si>
  <si>
    <t>N° Um</t>
  </si>
  <si>
    <t>Um</t>
  </si>
  <si>
    <t>h</t>
  </si>
  <si>
    <t>Mercato Locale</t>
  </si>
  <si>
    <t>TOS22_AT.N06.006.031</t>
  </si>
  <si>
    <t>Piattaforme - Piattaforma Autocarrata
articolata o telescopica altezza di lavoro 26
m - 1 mese</t>
  </si>
  <si>
    <t>TOS22_AT.N06.100.900</t>
  </si>
  <si>
    <t>Consumo carburanti, oli e altri materiali -
oneri carburante per macchine elevatrici -
diesel fino a 126 CV</t>
  </si>
  <si>
    <t>TOS22_RU.M04.001.005</t>
  </si>
  <si>
    <t>Operaio florovivaistico - Comune</t>
  </si>
  <si>
    <t>set</t>
  </si>
  <si>
    <t>Tiranti a fune intrecciata cava in NP3 polipropilene, prodotti per l'impiego specifico, con maglia a "rapida fessurazione", completi di bande d'espansione flessibili in polipropilene, di protezioni antiabrasione, di "ammortizzatori di shok" in gomma speciale (tipo COBRA) set completo per 2 ancoraggi 4 Ton</t>
  </si>
  <si>
    <t>Tiranti a fune intrecciata cava in NP3 polipropilene, prodotti per l'impiego specifico, con maglia a "rapida fessurazione", completi di bande d'espansione flessibili in polipropilene, di protezioni antiabrasione, di "ammortizzatori di shok" in gomma speciale (tipo COBRA) set completo per 2 ancoraggi 8 Ton e 2 4 Ton</t>
  </si>
  <si>
    <t>Sommano euro (A)</t>
  </si>
  <si>
    <t>Spese generali (B) = 16 %</t>
  </si>
  <si>
    <t>Utili di impresa (C) = 10 % (A+B)</t>
  </si>
  <si>
    <t>TOTALE (A+B+C) euro/cad</t>
  </si>
  <si>
    <t>Consolidamento con tiranti a fune intrecciata cava in NP3 polipropilene, prodotti per l'impiego specifico, con maglia a "rapida fessurazione", completi di bande d'espansione flessibili in polipropilene, di protezioni antiabrasione, di "ammortizzatori di shok" in gomma speciale, compresa cauterizzazione delle estremità libere e copertura con cappuccio colorato secondo l'anno di intervento. Sono compresi gli eventuali ancoraggi sul legno, pietra o cemento; è esclusa la formazione di eventuali plinti. Il prezzo è valutato a pianta per l'installazione di due tiranti 4 Ton e due tiranti 8 T</t>
  </si>
  <si>
    <t>NP 2</t>
  </si>
  <si>
    <t>Revisione e sostituzione ove necessaria dei consolidamenti con tiranti a fune intrecciata cava in NP3 polipropilene, prodotti per l'impiego specifico, con maglia a "rapida fessurazione", completi di bande d'espansione flessibili in polipropilene, di protezioni antiabrasione, di "ammortizzatori di shok" in gomma speciale, compresa cauterizzazione delle estremità libere e copertura con cappuccio colorato secondo l'anno di intervento. Sono compresi gli eventuali ancoraggi sul legno, pietra o cemento; è esclusa la formazione di eventuali plinti. Il prezzo è valutato per ogni metro di tirante posto in opera. tiranti con carico minimo di rottura pari a 8 ton (media 20 m x 38,00 €)</t>
  </si>
  <si>
    <t>Revisione e sostituzione ove necessaria dei consolidamenticon tiranti a fune intrecciata cava in NP3 polipropilene, prodotti per l'impiego specifico, con maglia a "rapida fessurazione", completi di bande d'espansione flessibili in polipropilene, di protezioni antiabrasione, di "ammortizzatori di shok" in gomma speciale, compresa cauterizzazione delle estremità libere e copertura con cappuccio colorato secondo l'anno di intervento. Sono compresi gli eventuali ancoraggi sul legno, pietra o cemento; è esclusa la formazione di eventuali plinti. Il prezzo è valutato a pianta per l'installazione di due tiranti 4 Ton e due tiranti 8 T</t>
  </si>
  <si>
    <t>NP 3</t>
  </si>
  <si>
    <t>Consolidamento con tiranti a fune intrecciata cava in NP3 polipropilene, prodotti per l'impiego specifico, con maglia a "rapida fessurazione", completi di bande d'espansione flessibili in polipropilene, di protezioni antiabrasione, di "ammortizzatori di shok" in gomma speciale, compresa cauterizzazione delle estremità libere e copertura con cappuccio colorato secondo l'anno di intervento. Sono compresi gli eventuali ancoraggi sul legno, pietra o cemento; è esclusa la formazione di eventuali plinti. Il prezzo è valutato per ogni metro di tirante posto in opera. Prezzo per l'installazione di 2 ancoraggi 4T</t>
  </si>
  <si>
    <t>29 46</t>
  </si>
  <si>
    <t>NP 4</t>
  </si>
  <si>
    <t>TOS22_RU.M04.001.002</t>
  </si>
  <si>
    <t>Eliminazione di rampicanti su alberature mediant taglio alla base e successiva rimozione dopo 30 giorni (ad avvenuto disseccamento) mediante l'utilizzo di piattaforma aerea. L'intervento comprende anche lo sminuzzamento del materiale di risulta e la sua dispersione in loco mediante l'utilizzo della motosega.</t>
  </si>
  <si>
    <t xml:space="preserve">NP 3 </t>
  </si>
  <si>
    <t xml:space="preserve">cad. </t>
  </si>
  <si>
    <t>AssoVerde2022 cod.prezzo 30030168</t>
  </si>
  <si>
    <t>Cad</t>
  </si>
  <si>
    <t>Cad.</t>
  </si>
  <si>
    <t>1 2 3 10 11 14 15 16 17 18 19 21 22 23 107</t>
  </si>
  <si>
    <t>Intervento di bioattivazione radicale  per alberi di alto fusto, mediante iniezioni nell'area di zolla con palo iniettore,  miscuglio costituito da micorrize utili, leonardite e acidi umici, micro e macroelementi, in quantità utili al ripristino della fertilità del terreno: oltre 10 interventi</t>
  </si>
  <si>
    <t xml:space="preserve">Per allestimento cantiere, disponibilità di piattaforma aerea con operatore o in alternativa di tree climber con assistente a terra, maggiorazione per ogni pianta analizzata e per minimo una giornata intera di lavoro cad.  Da considerare soltanto se le prove effettuate saranno prove di trazione. </t>
  </si>
  <si>
    <t>TOS22_AT.N01.015.070</t>
  </si>
  <si>
    <t>Attrezzature per la realizzazione e manutenzione del verde - Motosega completa di catena dentata, con motore a scoppio, con barra da 45 cm - 1 mese</t>
  </si>
  <si>
    <t>TOS22_AT.N01.100.914</t>
  </si>
  <si>
    <t>Oneri per consumo carburanti, oli e altri materiali - per motoseghe con alimentazione a miscela di benzina</t>
  </si>
  <si>
    <t>Operaio florovivaistico - Specializzato</t>
  </si>
  <si>
    <t>NP4</t>
  </si>
  <si>
    <t>10 11 26 48 49 51 59 60 61 62 66 67 68 83 87 88 112 96 66 41 26 34 48</t>
  </si>
  <si>
    <t>Prezziario di riferimento</t>
  </si>
  <si>
    <t xml:space="preserve">5 12 </t>
  </si>
  <si>
    <t>15 20 22 23 30 35 65 91 111</t>
  </si>
  <si>
    <t>Consolidamento con tiranti a fune intrecciata cava in NP3 polipropilene, prodotti per l'impiego specifico, con maglia a "rapida fessurazione", completi di bande d'espansione flessibili in polipropilene, di protezioni antiabrasione, di "ammortizzatori di shock" in gomma speciale, compresa cauterizzazione delle estremità libere e copertura con cappuccio colorato secondo l'anno di intervento. Sono compresi gli eventuali ancoraggi sul legno, pietra o cemento; è esclusa la formazione di eventuali plinti. Il prezzo è valutato a pianta per l'installazione di due tiranti 4 Ton e due tiranti 8 T</t>
  </si>
  <si>
    <t>Revisione dei consolidamenti e loro sostituzione con tiranti a fune intrecciata cava in NP3 polipropilene, prodotti per l'impiego specifico, con maglia a "rapida fessurazione", completi di bande d'espansione flessibili in polipropilene, di protezioni antiabrasione, di "ammortizzatori di shock" in gomma speciale, compresa cauterizzazione delle estremità libere e copertura con cappuccio colorato secondo l'anno di intervento. Sono compresi gli eventuali ancoraggi sul legno, pietra o cemento; è esclusa la formazione di eventuali plinti. Il prezzo è valutato a pianta per l'installazione di due tiranti 4 Ton e due tiranti 8 T</t>
  </si>
  <si>
    <t>Consolidamento con tiranti a fune intrecciata cava in NP3 polipropilene, prodotti per l'impiego specifico, con maglia a "rapida fessurazione", completi di bande d'espansione flessibili in polipropilene, di protezioni antiabrasione, di "ammortizzatori di shock" in gomma speciale, compresa cauterizzazione delle estremità libere e copertura con cappuccio colorato secondo l'anno di intervento. Sono compresi gli eventuali ancoraggi sul legno, pietra o cemento; è esclusa la formazione di eventuali plinti. Il prezzo è valutato a pianta per l'installazione di due tiranti 4 Ton</t>
  </si>
  <si>
    <t>34 1 2 3 7 11 14 15 16 17 18 19 20 21 22 23 29 30 37 47 48 49 51 52 53 54 55 56 57 61 64 65 67 68 69 70 72 78 83 84 86 87 88 91 92 96 97 100 101 107 111 117 122 124 125 126 127 130 134 143 145 146 148 149 150 152 153 156 158 159 160 161 175</t>
  </si>
  <si>
    <t>Prezzo di Mercato Locale</t>
  </si>
  <si>
    <t xml:space="preserve">VALUTAZIONE ORDINARIA (V.O.): Il tecnico esegue una ispezione dettagliata dell’albero e della stazione e redige una sintesi delle informazioni acquisite compilando una dettagliata scheda valutativa. Il tecnico si muove intorno a tutto l’albero, osservando il sito, il colletto, il tronco e i rami. Il tecnico include obbligatoriamente nell’esecuzione l’uso di semplici strumenti al fine di acquisire ulteriori informazioni in merito alle condizioni dell’albero ed ai suoi difetti. L'analisi dovrà essere corredata di apposita documentazione fotografica
</t>
  </si>
  <si>
    <t>NP5</t>
  </si>
  <si>
    <t>VALUTAZIONE AVANZATA (V.A.) CON TOMOGRAFO Analisi di stabilità visiva approfondita seguita da analisi strumentale con tomografo sonico. Analisi di stabilità di un esemplare arboreo suddivisa in due fasi. Fase 1:  Analisi visiva con schedatura individuale  (o imputazione dei dati  su un gestionale o un data base contrattuale) di un esemplare arboreo che, oltre alle voci già indicate per l'analisi di stabilità visiva sintetica, riporti anche chiare e dettagliate informazioni circa lo stato vegetativo e strutturale (significativi ai fini della stabilità) di: prime vie radicali, colletto, fusto, corona e chioma qualora presentino difetti visibili e significativi ai fini della stabilità. In particolare dovrà essere segnalata la eventuale presenza di carpofori, cretti, 
necrosi, cortecce incluse, danni meccanici, carie, cavità, inclinazione complessiva dell'albero ed ogni altro aspetto riconducibile ad una possibile alterazione che possa direttamente o indirettamente predisporre l'albero al cedimento strutturale nel breve o nel medio periodo. Fase 2: Analisi strumentale con tomografo sonico da terra. Il numero di sensori utilizzato dovrà essere sempre necessario e sufficiente per ottenere una precisa e dettagliata rappresentazione grafica della sezione arborea interessata dalla prova analitica. Il prezzo si intende riferito all'analisi di una sola sezione. Per ogni ulteriore prova tomografica a differente altezza da terra, o in quota, dovrà prevedersi un incremento del  50%. In caso di albero sottoposto a tutela o protetto a norma di legge o comunque ufficialmente inserito in registri di alberi monumentali, dovrà prevedersi un incremento del 30%. Sono escluse spese per assistenza tree climber, nolo mezzi o allestimento cantiere. L'esemplare deve essere fotografato nel suo insieme e nei suoi eventuali difetti. Alla valutazione dovrà essere allegata una documentazione fotografica di dettaglio.</t>
  </si>
  <si>
    <t>VALUTAZIONE AVANZATA (V.A.) CON PROVA DI TENUTA DELLA ZOLLA RADICALE Analisi di stabilità visiva approfondita seguita da analisi strumentale con prove di valutazione della tenuta della zolla radicale da eseguirsi in area verde. Analisi di stabilità di un esemplare arboreo suddivisa in due fasi. Fase 1:  Analisi visiva con schedatura individuale  (o imputazione dei dati  su un gestionale o un data base contrattuale) di un esemplare arboreo che, oltre alle voci già indicate per l'analisi di stabilità visiva sintetica, riporti anche chiare e dettagliate informazioni circa lo stato vegetativo e strutturale (significativi ai fini della stabilità) di: prime vie radicali, colletto, fusto, corona e chioma qualora presentino difetti visibili e significativi ai fini della stabilità. In particolare dovrà essere segnalata la eventuale presenza di carpofori, cretti, necrosi, cortecce incluse, danni meccanici, carie, cavità, inclinazione complessiva dell'albero ed ogni altro aspetto riconducibile ad una possibile alterazione che possa direttamente o indirettamente predisporre l'albero al cedimento strutturale nel breve o nel medio periodo. Fase 2: Analisi strumentale mediante prove a trazione controllata o analisi dinamiche di tenuta della zolla radicale. Il numero di sensori o di prove applicato dovrà essere sempre necessario e sufficiente per la definizione di una curva di ribaltamento e di una curva di rottura. Per ogni ulteriore prova con nuovo posizionamento del cavo di trazione, dovrà prevedersi un incremento del  50%. In caso di albero sottoposto a tutela o protetto a norma di legge o comunque ufficialmente inserito in registri di alberi monumentali, dovrà prevedersi un incremento del 30%. Sono esclusi gli oneri per allestimento cantiere con moviere a terra, il nolo di piattaforma aerea con operatore o in alternativa di tree climber (vedi integrazione prevista in fondo alla voce).</t>
  </si>
  <si>
    <t>Intervento di bioattivazione radicale mediante fertilizzazione sotterranea da eseguire con palo iniettore, unito a intervento di arieggiamento e decompattazione del terreno per alberi di alto fusto, mediante iniezioni nell'area di zolla di alberi monumentali,  miscuglio costituito da micorrize utili, leonardite e acidi umici, micro e macroelementi, in quantità utili al ripristino della fertilità del terreno, secondo indicazioni della Direzione Lavori con un minimo di 10 buchi per pianta. L'intervento si intende compreso della fornitura di prodotti fitosanitari e di quanto altro occorre per fornire l'opera a regola d'arte.</t>
  </si>
  <si>
    <t>Costo Unitario Intervento</t>
  </si>
  <si>
    <t>1, 2, 3, 33, 35</t>
  </si>
  <si>
    <t>5 7 10 11 12 13 15 19 20 21 22 23 25 29 30 47 48 52 53 55 57 61 62 63 65 67 72 83 84 86 88 90 91 92 96 104 105 106 107 109 124 125 126 127 129 134 148 152 153 156 159 165 166 167 168</t>
  </si>
  <si>
    <t>6 9 14 16 17 18 24 26 28 32 34 37 38 40 42 45 46 49 50 51 54 56 59 60 64 66 68 69 71 70 73 74 75 76 78 79 80 87 89 93 94 95 97 101 102 108 110 111 112 113 114 117 118 120 122 119 130 135 136 137 140 143 144 145 147 146 149 150 151 154 155 157 158 160 161 162 163 164 169 170 171 172 173 174 175 176 177 178 179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</si>
</sst>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10]_-;\-* #,##0.00\ [$€-410]_-;_-* &quot;-&quot;??\ [$€-410]_-;_-@_-"/>
  </numFmts>
  <fonts count="4" x14ac:knownFonts="1">
    <font>
      <sz val="11"/>
      <color theme="1"/>
      <name val="Calibri"/>
      <family val="2"/>
      <scheme val="minor"/>
    </font>
    <font>
      <sz val="11"/>
      <color theme="1"/>
      <name val="Calibri"/>
      <family val="2"/>
      <scheme val="minor"/>
    </font>
    <font>
      <u/>
      <sz val="11"/>
      <color theme="10"/>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2" fillId="0" borderId="0" applyNumberFormat="0" applyFill="0" applyBorder="0" applyAlignment="0" applyProtection="0"/>
  </cellStyleXfs>
  <cellXfs count="7">
    <xf numFmtId="0" fontId="0" fillId="0" borderId="0" xfId="0"/>
    <xf numFmtId="0" fontId="0" fillId="0" borderId="0" xfId="0" applyAlignment="1">
      <alignment wrapText="1"/>
    </xf>
    <xf numFmtId="0" fontId="3" fillId="0" borderId="0" xfId="2" applyFont="1" applyAlignment="1">
      <alignment vertical="center"/>
    </xf>
    <xf numFmtId="44" fontId="0" fillId="0" borderId="0" xfId="1" applyFont="1"/>
    <xf numFmtId="0" fontId="0" fillId="0" borderId="0" xfId="0" applyAlignment="1">
      <alignment wrapText="1" shrinkToFit="1"/>
    </xf>
    <xf numFmtId="164" fontId="0" fillId="0" borderId="0" xfId="0" applyNumberFormat="1"/>
    <xf numFmtId="44" fontId="0" fillId="0" borderId="0" xfId="0" applyNumberFormat="1"/>
  </cellXfs>
  <cellStyles count="3">
    <cellStyle name="Collegamento ipertestuale" xfId="2" builtinId="8"/>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prezzariollpp.regione.toscana.it/"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prezzariollpp.regione.toscana.i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2F6EB-C25B-46B2-A179-812801C6CF6B}">
  <dimension ref="A1:H57"/>
  <sheetViews>
    <sheetView topLeftCell="C1" zoomScale="85" zoomScaleNormal="85" workbookViewId="0">
      <selection activeCell="H23" sqref="H23"/>
    </sheetView>
  </sheetViews>
  <sheetFormatPr defaultRowHeight="15" x14ac:dyDescent="0.25"/>
  <cols>
    <col min="1" max="1" width="4.28515625" customWidth="1"/>
    <col min="2" max="2" width="34.5703125" bestFit="1" customWidth="1"/>
    <col min="3" max="3" width="145.7109375" bestFit="1" customWidth="1"/>
    <col min="4" max="4" width="5" bestFit="1" customWidth="1"/>
    <col min="5" max="5" width="11" style="3" bestFit="1" customWidth="1"/>
    <col min="6" max="6" width="9.7109375" bestFit="1" customWidth="1"/>
    <col min="7" max="7" width="12.140625" bestFit="1" customWidth="1"/>
    <col min="8" max="8" width="25.85546875" customWidth="1"/>
  </cols>
  <sheetData>
    <row r="1" spans="1:8" x14ac:dyDescent="0.25">
      <c r="A1" t="s">
        <v>1</v>
      </c>
    </row>
    <row r="3" spans="1:8" ht="45" x14ac:dyDescent="0.25">
      <c r="A3" t="s">
        <v>2</v>
      </c>
      <c r="B3" t="s">
        <v>90</v>
      </c>
      <c r="C3" t="s">
        <v>3</v>
      </c>
      <c r="D3" t="s">
        <v>4</v>
      </c>
      <c r="E3" s="1" t="s">
        <v>103</v>
      </c>
      <c r="F3" t="s">
        <v>24</v>
      </c>
      <c r="G3" t="s">
        <v>25</v>
      </c>
      <c r="H3" t="s">
        <v>36</v>
      </c>
    </row>
    <row r="4" spans="1:8" ht="45" x14ac:dyDescent="0.25">
      <c r="A4">
        <v>1</v>
      </c>
      <c r="B4" s="2" t="s">
        <v>17</v>
      </c>
      <c r="C4" s="1" t="s">
        <v>7</v>
      </c>
      <c r="D4" t="s">
        <v>23</v>
      </c>
      <c r="E4" s="3">
        <f>+'Elenco Prezzi'!E4</f>
        <v>198.28</v>
      </c>
      <c r="F4">
        <v>1</v>
      </c>
      <c r="G4" s="6">
        <f>+F4*E4</f>
        <v>198.28</v>
      </c>
      <c r="H4" s="1">
        <v>133</v>
      </c>
    </row>
    <row r="5" spans="1:8" ht="45" x14ac:dyDescent="0.25">
      <c r="A5">
        <v>2</v>
      </c>
      <c r="B5" t="s">
        <v>18</v>
      </c>
      <c r="C5" s="1" t="s">
        <v>6</v>
      </c>
      <c r="D5" t="s">
        <v>23</v>
      </c>
      <c r="E5" s="3">
        <f>+'Elenco Prezzi'!E5</f>
        <v>307.64999999999998</v>
      </c>
      <c r="F5">
        <v>7</v>
      </c>
      <c r="G5" s="6">
        <f t="shared" ref="G5:G25" si="0">+F5*E5</f>
        <v>2153.5499999999997</v>
      </c>
      <c r="H5" s="1" t="s">
        <v>40</v>
      </c>
    </row>
    <row r="6" spans="1:8" ht="45" x14ac:dyDescent="0.25">
      <c r="A6">
        <v>3</v>
      </c>
      <c r="B6" t="s">
        <v>19</v>
      </c>
      <c r="C6" s="1" t="s">
        <v>20</v>
      </c>
      <c r="D6" t="s">
        <v>23</v>
      </c>
      <c r="E6" s="3">
        <f>+'Elenco Prezzi'!E6</f>
        <v>398.21</v>
      </c>
      <c r="F6">
        <v>5</v>
      </c>
      <c r="G6" s="6">
        <f t="shared" si="0"/>
        <v>1991.05</v>
      </c>
      <c r="H6" s="1" t="s">
        <v>39</v>
      </c>
    </row>
    <row r="7" spans="1:8" ht="45" x14ac:dyDescent="0.25">
      <c r="A7">
        <v>4</v>
      </c>
      <c r="B7" t="s">
        <v>19</v>
      </c>
      <c r="C7" s="1" t="s">
        <v>21</v>
      </c>
      <c r="D7" t="s">
        <v>23</v>
      </c>
      <c r="E7" s="3">
        <f>+'Elenco Prezzi'!E7</f>
        <v>530.94000000000005</v>
      </c>
      <c r="F7">
        <v>2</v>
      </c>
      <c r="G7" s="6">
        <f t="shared" si="0"/>
        <v>1061.8800000000001</v>
      </c>
      <c r="H7" s="1" t="s">
        <v>43</v>
      </c>
    </row>
    <row r="8" spans="1:8" ht="60" x14ac:dyDescent="0.25">
      <c r="A8">
        <v>5</v>
      </c>
      <c r="B8" t="s">
        <v>16</v>
      </c>
      <c r="C8" s="1" t="s">
        <v>13</v>
      </c>
      <c r="D8" t="s">
        <v>23</v>
      </c>
      <c r="E8" s="3">
        <f>+'Elenco Prezzi'!E8</f>
        <v>128.19</v>
      </c>
      <c r="F8">
        <v>26</v>
      </c>
      <c r="G8" s="6">
        <f t="shared" si="0"/>
        <v>3332.94</v>
      </c>
      <c r="H8" s="1" t="s">
        <v>38</v>
      </c>
    </row>
    <row r="9" spans="1:8" ht="90" x14ac:dyDescent="0.25">
      <c r="A9">
        <v>6</v>
      </c>
      <c r="B9" t="s">
        <v>15</v>
      </c>
      <c r="C9" s="1" t="s">
        <v>14</v>
      </c>
      <c r="D9" t="s">
        <v>23</v>
      </c>
      <c r="E9" s="3">
        <f>+'Elenco Prezzi'!E9</f>
        <v>199.1</v>
      </c>
      <c r="F9">
        <v>77</v>
      </c>
      <c r="G9" s="6">
        <f t="shared" si="0"/>
        <v>15330.699999999999</v>
      </c>
      <c r="H9" s="1" t="s">
        <v>96</v>
      </c>
    </row>
    <row r="10" spans="1:8" ht="60" x14ac:dyDescent="0.25">
      <c r="A10">
        <v>7</v>
      </c>
      <c r="B10" t="s">
        <v>12</v>
      </c>
      <c r="C10" s="1" t="s">
        <v>9</v>
      </c>
      <c r="D10" t="s">
        <v>23</v>
      </c>
      <c r="E10" s="3">
        <f>+'Elenco Prezzi'!E10</f>
        <v>170.92</v>
      </c>
      <c r="G10" s="6">
        <f t="shared" si="0"/>
        <v>0</v>
      </c>
      <c r="H10" s="1"/>
    </row>
    <row r="11" spans="1:8" ht="60" x14ac:dyDescent="0.25">
      <c r="A11">
        <v>8</v>
      </c>
      <c r="B11" t="s">
        <v>11</v>
      </c>
      <c r="C11" s="1" t="s">
        <v>10</v>
      </c>
      <c r="D11" t="s">
        <v>23</v>
      </c>
      <c r="E11" s="3">
        <f>+'Elenco Prezzi'!E11</f>
        <v>227.54</v>
      </c>
      <c r="F11">
        <v>2</v>
      </c>
      <c r="G11" s="6">
        <f t="shared" si="0"/>
        <v>455.08</v>
      </c>
      <c r="H11" s="1" t="s">
        <v>42</v>
      </c>
    </row>
    <row r="12" spans="1:8" ht="60" x14ac:dyDescent="0.25">
      <c r="A12">
        <v>9</v>
      </c>
      <c r="B12" t="s">
        <v>44</v>
      </c>
      <c r="C12" s="1" t="s">
        <v>93</v>
      </c>
      <c r="D12" t="s">
        <v>23</v>
      </c>
      <c r="E12" s="3">
        <f>+'NP1'!F20</f>
        <v>771.02300000000002</v>
      </c>
      <c r="F12">
        <v>9</v>
      </c>
      <c r="G12" s="6">
        <f t="shared" si="0"/>
        <v>6939.2070000000003</v>
      </c>
      <c r="H12" s="1" t="s">
        <v>92</v>
      </c>
    </row>
    <row r="13" spans="1:8" ht="60" x14ac:dyDescent="0.25">
      <c r="A13">
        <v>10</v>
      </c>
      <c r="B13" t="s">
        <v>66</v>
      </c>
      <c r="C13" s="1" t="s">
        <v>94</v>
      </c>
      <c r="D13" t="s">
        <v>23</v>
      </c>
      <c r="E13" s="3">
        <f>+'NP 2'!F20</f>
        <v>841.01160000000004</v>
      </c>
      <c r="F13">
        <v>2</v>
      </c>
      <c r="G13" s="6">
        <f t="shared" si="0"/>
        <v>1682.0232000000001</v>
      </c>
      <c r="H13" s="1" t="s">
        <v>91</v>
      </c>
    </row>
    <row r="14" spans="1:8" ht="60" x14ac:dyDescent="0.25">
      <c r="A14">
        <v>11</v>
      </c>
      <c r="B14" t="s">
        <v>69</v>
      </c>
      <c r="C14" s="1" t="s">
        <v>95</v>
      </c>
      <c r="D14" t="s">
        <v>23</v>
      </c>
      <c r="E14" s="3">
        <f>+'NP 3'!F20</f>
        <v>375.8458</v>
      </c>
      <c r="F14">
        <v>2</v>
      </c>
      <c r="G14" s="6">
        <f t="shared" si="0"/>
        <v>751.69159999999999</v>
      </c>
      <c r="H14" s="1" t="s">
        <v>71</v>
      </c>
    </row>
    <row r="15" spans="1:8" ht="60" x14ac:dyDescent="0.25">
      <c r="A15">
        <v>12</v>
      </c>
      <c r="B15" t="s">
        <v>27</v>
      </c>
      <c r="C15" s="1" t="s">
        <v>26</v>
      </c>
      <c r="D15" t="s">
        <v>23</v>
      </c>
      <c r="E15" s="3">
        <f>+'Elenco Prezzi'!E15</f>
        <v>192.28</v>
      </c>
      <c r="F15">
        <v>1</v>
      </c>
      <c r="G15" s="6">
        <f t="shared" si="0"/>
        <v>192.28</v>
      </c>
      <c r="H15" s="1">
        <v>42</v>
      </c>
    </row>
    <row r="16" spans="1:8" ht="60" x14ac:dyDescent="0.25">
      <c r="A16">
        <v>13</v>
      </c>
      <c r="B16" t="s">
        <v>29</v>
      </c>
      <c r="C16" s="1" t="s">
        <v>28</v>
      </c>
      <c r="D16" t="s">
        <v>23</v>
      </c>
      <c r="E16" s="3">
        <f>+'Elenco Prezzi'!E16</f>
        <v>307.66000000000003</v>
      </c>
      <c r="F16">
        <v>1</v>
      </c>
      <c r="G16" s="6">
        <f t="shared" si="0"/>
        <v>307.66000000000003</v>
      </c>
      <c r="H16" s="1">
        <v>38</v>
      </c>
    </row>
    <row r="17" spans="1:8" ht="60" x14ac:dyDescent="0.25">
      <c r="A17">
        <v>14</v>
      </c>
      <c r="B17" t="s">
        <v>30</v>
      </c>
      <c r="C17" s="1" t="s">
        <v>31</v>
      </c>
      <c r="D17" t="s">
        <v>23</v>
      </c>
      <c r="E17" s="3">
        <f>+'Elenco Prezzi'!E17</f>
        <v>398.21</v>
      </c>
      <c r="F17">
        <v>4</v>
      </c>
      <c r="G17" s="6">
        <f t="shared" si="0"/>
        <v>1592.84</v>
      </c>
      <c r="H17" s="1" t="s">
        <v>37</v>
      </c>
    </row>
    <row r="18" spans="1:8" ht="60" x14ac:dyDescent="0.25">
      <c r="A18">
        <v>15</v>
      </c>
      <c r="B18" t="s">
        <v>32</v>
      </c>
      <c r="C18" s="1" t="s">
        <v>33</v>
      </c>
      <c r="D18" t="s">
        <v>23</v>
      </c>
      <c r="E18" s="3">
        <f>+'Elenco Prezzi'!E18</f>
        <v>637.13</v>
      </c>
      <c r="F18">
        <v>1</v>
      </c>
      <c r="G18" s="6">
        <f t="shared" si="0"/>
        <v>637.13</v>
      </c>
      <c r="H18" s="1">
        <v>167</v>
      </c>
    </row>
    <row r="19" spans="1:8" ht="75" x14ac:dyDescent="0.25">
      <c r="A19">
        <v>16</v>
      </c>
      <c r="B19" t="s">
        <v>34</v>
      </c>
      <c r="C19" s="1" t="s">
        <v>35</v>
      </c>
      <c r="D19" t="s">
        <v>23</v>
      </c>
      <c r="E19" s="3">
        <f>+'Elenco Prezzi'!E19</f>
        <v>219.75</v>
      </c>
      <c r="F19">
        <v>6</v>
      </c>
      <c r="G19" s="6">
        <f t="shared" si="0"/>
        <v>1318.5</v>
      </c>
      <c r="H19" s="1" t="s">
        <v>41</v>
      </c>
    </row>
    <row r="20" spans="1:8" ht="81.75" customHeight="1" x14ac:dyDescent="0.25">
      <c r="A20">
        <v>17</v>
      </c>
      <c r="B20" t="s">
        <v>99</v>
      </c>
      <c r="C20" s="1" t="s">
        <v>102</v>
      </c>
      <c r="D20" t="s">
        <v>79</v>
      </c>
      <c r="E20" s="3">
        <v>550</v>
      </c>
      <c r="F20">
        <v>15</v>
      </c>
      <c r="G20" s="6">
        <f t="shared" si="0"/>
        <v>8250</v>
      </c>
      <c r="H20" s="1" t="s">
        <v>80</v>
      </c>
    </row>
    <row r="21" spans="1:8" ht="45" x14ac:dyDescent="0.25">
      <c r="A21">
        <v>18</v>
      </c>
      <c r="B21" t="s">
        <v>88</v>
      </c>
      <c r="C21" s="4" t="s">
        <v>74</v>
      </c>
      <c r="D21" t="s">
        <v>78</v>
      </c>
      <c r="E21" s="3">
        <f>+'Elenco Prezzi'!E21</f>
        <v>35.848326800000002</v>
      </c>
      <c r="F21">
        <v>23</v>
      </c>
      <c r="G21" s="6">
        <f t="shared" si="0"/>
        <v>824.5115164</v>
      </c>
      <c r="H21" s="1" t="s">
        <v>89</v>
      </c>
    </row>
    <row r="22" spans="1:8" ht="165" x14ac:dyDescent="0.25">
      <c r="A22">
        <v>19</v>
      </c>
      <c r="B22" t="s">
        <v>97</v>
      </c>
      <c r="C22" s="1" t="s">
        <v>98</v>
      </c>
      <c r="D22" t="s">
        <v>78</v>
      </c>
      <c r="E22" s="3">
        <f>+'Elenco Prezzi'!E22</f>
        <v>87.801367231460731</v>
      </c>
      <c r="F22">
        <v>89</v>
      </c>
      <c r="G22" s="6">
        <f t="shared" si="0"/>
        <v>7814.3216836000047</v>
      </c>
      <c r="H22" s="1" t="s">
        <v>106</v>
      </c>
    </row>
    <row r="23" spans="1:8" ht="195" x14ac:dyDescent="0.25">
      <c r="A23">
        <v>20</v>
      </c>
      <c r="B23" t="s">
        <v>97</v>
      </c>
      <c r="C23" s="1" t="s">
        <v>100</v>
      </c>
      <c r="D23" t="s">
        <v>78</v>
      </c>
      <c r="E23" s="3">
        <f>+'Elenco Prezzi'!E23</f>
        <v>265.798</v>
      </c>
      <c r="F23">
        <v>55</v>
      </c>
      <c r="G23" s="6">
        <f t="shared" si="0"/>
        <v>14618.89</v>
      </c>
      <c r="H23" s="1" t="s">
        <v>105</v>
      </c>
    </row>
    <row r="24" spans="1:8" ht="180" x14ac:dyDescent="0.25">
      <c r="A24">
        <v>21</v>
      </c>
      <c r="B24" t="s">
        <v>97</v>
      </c>
      <c r="C24" s="1" t="s">
        <v>101</v>
      </c>
      <c r="D24" t="s">
        <v>78</v>
      </c>
      <c r="E24" s="3">
        <f>+'Elenco Prezzi'!E24</f>
        <v>1039.4930000000002</v>
      </c>
      <c r="F24">
        <v>5</v>
      </c>
      <c r="G24" s="6">
        <f t="shared" si="0"/>
        <v>5197.4650000000011</v>
      </c>
      <c r="H24" s="1" t="s">
        <v>104</v>
      </c>
    </row>
    <row r="25" spans="1:8" ht="30" x14ac:dyDescent="0.25">
      <c r="A25">
        <v>22</v>
      </c>
      <c r="B25" t="s">
        <v>97</v>
      </c>
      <c r="C25" s="1" t="s">
        <v>82</v>
      </c>
      <c r="D25" t="s">
        <v>78</v>
      </c>
      <c r="E25" s="3">
        <f>+'Elenco Prezzi'!E25</f>
        <v>180</v>
      </c>
      <c r="F25">
        <v>5</v>
      </c>
      <c r="G25" s="6">
        <f t="shared" si="0"/>
        <v>900</v>
      </c>
      <c r="H25" s="1" t="s">
        <v>104</v>
      </c>
    </row>
    <row r="26" spans="1:8" x14ac:dyDescent="0.25">
      <c r="H26" s="1"/>
    </row>
    <row r="27" spans="1:8" x14ac:dyDescent="0.25">
      <c r="G27" s="6">
        <f>SUM(G4:G26)</f>
        <v>75550</v>
      </c>
      <c r="H27" s="1"/>
    </row>
    <row r="28" spans="1:8" x14ac:dyDescent="0.25">
      <c r="H28" s="1"/>
    </row>
    <row r="29" spans="1:8" x14ac:dyDescent="0.25">
      <c r="H29" s="1"/>
    </row>
    <row r="30" spans="1:8" x14ac:dyDescent="0.25">
      <c r="H30" s="1"/>
    </row>
    <row r="31" spans="1:8" x14ac:dyDescent="0.25">
      <c r="H31" s="1"/>
    </row>
    <row r="32" spans="1:8" x14ac:dyDescent="0.25">
      <c r="H32" s="1"/>
    </row>
    <row r="33" spans="8:8" x14ac:dyDescent="0.25">
      <c r="H33" s="1"/>
    </row>
    <row r="34" spans="8:8" x14ac:dyDescent="0.25">
      <c r="H34" s="1"/>
    </row>
    <row r="35" spans="8:8" x14ac:dyDescent="0.25">
      <c r="H35" s="1"/>
    </row>
    <row r="36" spans="8:8" x14ac:dyDescent="0.25">
      <c r="H36" s="1"/>
    </row>
    <row r="37" spans="8:8" x14ac:dyDescent="0.25">
      <c r="H37" s="1"/>
    </row>
    <row r="38" spans="8:8" x14ac:dyDescent="0.25">
      <c r="H38" s="1"/>
    </row>
    <row r="39" spans="8:8" x14ac:dyDescent="0.25">
      <c r="H39" s="1"/>
    </row>
    <row r="40" spans="8:8" x14ac:dyDescent="0.25">
      <c r="H40" s="1"/>
    </row>
    <row r="41" spans="8:8" x14ac:dyDescent="0.25">
      <c r="H41" s="1"/>
    </row>
    <row r="42" spans="8:8" x14ac:dyDescent="0.25">
      <c r="H42" s="1"/>
    </row>
    <row r="43" spans="8:8" x14ac:dyDescent="0.25">
      <c r="H43" s="1"/>
    </row>
    <row r="44" spans="8:8" x14ac:dyDescent="0.25">
      <c r="H44" s="1"/>
    </row>
    <row r="45" spans="8:8" x14ac:dyDescent="0.25">
      <c r="H45" s="1"/>
    </row>
    <row r="46" spans="8:8" x14ac:dyDescent="0.25">
      <c r="H46" s="1"/>
    </row>
    <row r="47" spans="8:8" x14ac:dyDescent="0.25">
      <c r="H47" s="1"/>
    </row>
    <row r="48" spans="8:8" x14ac:dyDescent="0.25">
      <c r="H48" s="1"/>
    </row>
    <row r="49" spans="8:8" x14ac:dyDescent="0.25">
      <c r="H49" s="1"/>
    </row>
    <row r="50" spans="8:8" x14ac:dyDescent="0.25">
      <c r="H50" s="1"/>
    </row>
    <row r="51" spans="8:8" x14ac:dyDescent="0.25">
      <c r="H51" s="1"/>
    </row>
    <row r="52" spans="8:8" x14ac:dyDescent="0.25">
      <c r="H52" s="1"/>
    </row>
    <row r="53" spans="8:8" x14ac:dyDescent="0.25">
      <c r="H53" s="1"/>
    </row>
    <row r="54" spans="8:8" x14ac:dyDescent="0.25">
      <c r="H54" s="1"/>
    </row>
    <row r="55" spans="8:8" x14ac:dyDescent="0.25">
      <c r="H55" s="1"/>
    </row>
    <row r="56" spans="8:8" x14ac:dyDescent="0.25">
      <c r="H56" s="1"/>
    </row>
    <row r="57" spans="8:8" x14ac:dyDescent="0.25">
      <c r="H57" s="1"/>
    </row>
  </sheetData>
  <hyperlinks>
    <hyperlink ref="B4" r:id="rId1" display="https://prezzariollpp.regione.toscana.it/" xr:uid="{6979CFBB-C1F9-4AEA-BFA5-15C1EB9FE845}"/>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46D75-5097-465B-9C0C-D1032EFB40B4}">
  <dimension ref="A1:E25"/>
  <sheetViews>
    <sheetView topLeftCell="A21" zoomScale="85" zoomScaleNormal="85" workbookViewId="0">
      <selection activeCell="F23" sqref="F23"/>
    </sheetView>
  </sheetViews>
  <sheetFormatPr defaultRowHeight="15" x14ac:dyDescent="0.25"/>
  <cols>
    <col min="1" max="1" width="14.7109375" customWidth="1"/>
    <col min="2" max="2" width="34.5703125" bestFit="1" customWidth="1"/>
    <col min="3" max="3" width="96.5703125" bestFit="1" customWidth="1"/>
    <col min="4" max="4" width="4.85546875" bestFit="1" customWidth="1"/>
    <col min="5" max="5" width="28" bestFit="1" customWidth="1"/>
  </cols>
  <sheetData>
    <row r="1" spans="1:5" x14ac:dyDescent="0.25">
      <c r="A1" t="s">
        <v>1</v>
      </c>
    </row>
    <row r="3" spans="1:5" x14ac:dyDescent="0.25">
      <c r="A3" t="s">
        <v>2</v>
      </c>
      <c r="B3" t="s">
        <v>8</v>
      </c>
      <c r="C3" t="s">
        <v>3</v>
      </c>
      <c r="D3" t="s">
        <v>4</v>
      </c>
      <c r="E3" t="s">
        <v>5</v>
      </c>
    </row>
    <row r="4" spans="1:5" ht="75" x14ac:dyDescent="0.25">
      <c r="A4">
        <v>1</v>
      </c>
      <c r="B4" s="2" t="s">
        <v>17</v>
      </c>
      <c r="C4" s="1" t="s">
        <v>7</v>
      </c>
      <c r="D4" t="s">
        <v>23</v>
      </c>
      <c r="E4" s="3">
        <v>198.28</v>
      </c>
    </row>
    <row r="5" spans="1:5" ht="75" x14ac:dyDescent="0.25">
      <c r="A5">
        <v>2</v>
      </c>
      <c r="B5" t="s">
        <v>18</v>
      </c>
      <c r="C5" s="1" t="s">
        <v>6</v>
      </c>
      <c r="D5" t="s">
        <v>23</v>
      </c>
      <c r="E5" s="3">
        <v>307.64999999999998</v>
      </c>
    </row>
    <row r="6" spans="1:5" ht="75" x14ac:dyDescent="0.25">
      <c r="B6" t="s">
        <v>19</v>
      </c>
      <c r="C6" s="1" t="s">
        <v>20</v>
      </c>
      <c r="D6" t="s">
        <v>23</v>
      </c>
      <c r="E6" s="3">
        <v>398.21</v>
      </c>
    </row>
    <row r="7" spans="1:5" ht="75" x14ac:dyDescent="0.25">
      <c r="B7" t="s">
        <v>19</v>
      </c>
      <c r="C7" s="1" t="s">
        <v>21</v>
      </c>
      <c r="D7" t="s">
        <v>23</v>
      </c>
      <c r="E7" s="3">
        <v>530.94000000000005</v>
      </c>
    </row>
    <row r="8" spans="1:5" ht="75" x14ac:dyDescent="0.25">
      <c r="B8" t="s">
        <v>16</v>
      </c>
      <c r="C8" s="1" t="s">
        <v>13</v>
      </c>
      <c r="D8" t="s">
        <v>23</v>
      </c>
      <c r="E8" s="3">
        <v>128.19</v>
      </c>
    </row>
    <row r="9" spans="1:5" ht="75" x14ac:dyDescent="0.25">
      <c r="B9" t="s">
        <v>15</v>
      </c>
      <c r="C9" s="1" t="s">
        <v>14</v>
      </c>
      <c r="D9" t="s">
        <v>23</v>
      </c>
      <c r="E9" s="3">
        <v>199.1</v>
      </c>
    </row>
    <row r="10" spans="1:5" ht="90" x14ac:dyDescent="0.25">
      <c r="B10" t="s">
        <v>12</v>
      </c>
      <c r="C10" s="1" t="s">
        <v>9</v>
      </c>
      <c r="D10" t="s">
        <v>23</v>
      </c>
      <c r="E10" s="3">
        <v>170.92</v>
      </c>
    </row>
    <row r="11" spans="1:5" ht="90" x14ac:dyDescent="0.25">
      <c r="B11" t="s">
        <v>11</v>
      </c>
      <c r="C11" s="1" t="s">
        <v>10</v>
      </c>
      <c r="D11" t="s">
        <v>23</v>
      </c>
      <c r="E11" s="3">
        <v>227.54</v>
      </c>
    </row>
    <row r="12" spans="1:5" ht="90" x14ac:dyDescent="0.25">
      <c r="B12" s="1" t="s">
        <v>44</v>
      </c>
      <c r="C12" s="1" t="s">
        <v>65</v>
      </c>
      <c r="D12" t="s">
        <v>23</v>
      </c>
      <c r="E12" s="3">
        <f>+'NP1'!F20</f>
        <v>771.02300000000002</v>
      </c>
    </row>
    <row r="13" spans="1:5" ht="105" x14ac:dyDescent="0.25">
      <c r="B13" s="1" t="s">
        <v>66</v>
      </c>
      <c r="C13" s="1" t="s">
        <v>68</v>
      </c>
      <c r="D13" t="s">
        <v>23</v>
      </c>
      <c r="E13" s="3">
        <f>+'NP 2'!F20</f>
        <v>841.01160000000004</v>
      </c>
    </row>
    <row r="14" spans="1:5" ht="90" x14ac:dyDescent="0.25">
      <c r="B14" t="s">
        <v>75</v>
      </c>
      <c r="C14" s="4" t="s">
        <v>70</v>
      </c>
      <c r="D14" t="s">
        <v>76</v>
      </c>
      <c r="E14" s="5">
        <f>+'NP 3'!F20</f>
        <v>375.8458</v>
      </c>
    </row>
    <row r="15" spans="1:5" ht="90" x14ac:dyDescent="0.25">
      <c r="B15" t="s">
        <v>27</v>
      </c>
      <c r="C15" s="1" t="s">
        <v>26</v>
      </c>
      <c r="D15" t="s">
        <v>23</v>
      </c>
      <c r="E15">
        <v>192.28</v>
      </c>
    </row>
    <row r="16" spans="1:5" ht="90" x14ac:dyDescent="0.25">
      <c r="B16" t="s">
        <v>29</v>
      </c>
      <c r="C16" s="1" t="s">
        <v>28</v>
      </c>
      <c r="D16" t="s">
        <v>23</v>
      </c>
      <c r="E16">
        <v>307.66000000000003</v>
      </c>
    </row>
    <row r="17" spans="2:5" ht="90" x14ac:dyDescent="0.25">
      <c r="B17" t="s">
        <v>30</v>
      </c>
      <c r="C17" s="1" t="s">
        <v>31</v>
      </c>
      <c r="D17" t="s">
        <v>23</v>
      </c>
      <c r="E17">
        <v>398.21</v>
      </c>
    </row>
    <row r="18" spans="2:5" ht="90" x14ac:dyDescent="0.25">
      <c r="B18" t="s">
        <v>32</v>
      </c>
      <c r="C18" s="1" t="s">
        <v>33</v>
      </c>
      <c r="D18" t="s">
        <v>23</v>
      </c>
      <c r="E18">
        <v>637.13</v>
      </c>
    </row>
    <row r="19" spans="2:5" ht="105" x14ac:dyDescent="0.25">
      <c r="B19" t="s">
        <v>34</v>
      </c>
      <c r="C19" s="1" t="s">
        <v>35</v>
      </c>
      <c r="D19" t="s">
        <v>23</v>
      </c>
      <c r="E19">
        <v>219.75</v>
      </c>
    </row>
    <row r="20" spans="2:5" ht="45" x14ac:dyDescent="0.25">
      <c r="B20" t="s">
        <v>77</v>
      </c>
      <c r="C20" s="1" t="s">
        <v>81</v>
      </c>
      <c r="D20" t="s">
        <v>79</v>
      </c>
      <c r="E20">
        <v>111.86</v>
      </c>
    </row>
    <row r="21" spans="2:5" ht="45" x14ac:dyDescent="0.25">
      <c r="B21" t="s">
        <v>88</v>
      </c>
      <c r="C21" s="4" t="s">
        <v>74</v>
      </c>
      <c r="D21" t="s">
        <v>78</v>
      </c>
      <c r="E21" s="5">
        <f>+'NP 4'!F20</f>
        <v>35.848326800000002</v>
      </c>
    </row>
    <row r="22" spans="2:5" ht="105" x14ac:dyDescent="0.25">
      <c r="B22" t="s">
        <v>97</v>
      </c>
      <c r="C22" s="1" t="s">
        <v>98</v>
      </c>
      <c r="D22" t="s">
        <v>78</v>
      </c>
      <c r="E22" s="5">
        <v>87.801367231460731</v>
      </c>
    </row>
    <row r="23" spans="2:5" ht="300" x14ac:dyDescent="0.25">
      <c r="B23" t="s">
        <v>97</v>
      </c>
      <c r="C23" s="1" t="s">
        <v>100</v>
      </c>
      <c r="D23" t="s">
        <v>78</v>
      </c>
      <c r="E23" s="5">
        <f>204.46*1.3</f>
        <v>265.798</v>
      </c>
    </row>
    <row r="24" spans="2:5" ht="285" x14ac:dyDescent="0.25">
      <c r="B24" t="s">
        <v>97</v>
      </c>
      <c r="C24" s="1" t="s">
        <v>101</v>
      </c>
      <c r="D24" t="s">
        <v>78</v>
      </c>
      <c r="E24" s="5">
        <f>799.61*1.3</f>
        <v>1039.4930000000002</v>
      </c>
    </row>
    <row r="25" spans="2:5" ht="45" x14ac:dyDescent="0.25">
      <c r="B25" t="s">
        <v>97</v>
      </c>
      <c r="C25" s="1" t="s">
        <v>82</v>
      </c>
      <c r="D25" t="s">
        <v>78</v>
      </c>
      <c r="E25" s="5">
        <v>180</v>
      </c>
    </row>
  </sheetData>
  <hyperlinks>
    <hyperlink ref="B4" r:id="rId1" display="https://prezzariollpp.regione.toscana.it/" xr:uid="{E75B3133-8E3C-4F76-A758-F0E85DAAD6DD}"/>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842D0-950B-4736-823A-909C84C7C63E}">
  <dimension ref="A2:F20"/>
  <sheetViews>
    <sheetView tabSelected="1" workbookViewId="0">
      <selection activeCell="B4" sqref="B4"/>
    </sheetView>
  </sheetViews>
  <sheetFormatPr defaultRowHeight="15" x14ac:dyDescent="0.25"/>
  <cols>
    <col min="1" max="1" width="21.7109375" bestFit="1" customWidth="1"/>
    <col min="2" max="2" width="62.7109375" customWidth="1"/>
    <col min="6" max="6" width="9.42578125" style="5" bestFit="1" customWidth="1"/>
  </cols>
  <sheetData>
    <row r="2" spans="1:6" ht="26.25" customHeight="1" x14ac:dyDescent="0.25">
      <c r="A2" t="s">
        <v>44</v>
      </c>
    </row>
    <row r="3" spans="1:6" ht="150" x14ac:dyDescent="0.25">
      <c r="B3" s="4" t="s">
        <v>22</v>
      </c>
    </row>
    <row r="6" spans="1:6" x14ac:dyDescent="0.25">
      <c r="C6" t="s">
        <v>47</v>
      </c>
      <c r="D6" t="s">
        <v>48</v>
      </c>
      <c r="E6" t="s">
        <v>49</v>
      </c>
      <c r="F6" s="5" t="s">
        <v>0</v>
      </c>
    </row>
    <row r="7" spans="1:6" ht="30" x14ac:dyDescent="0.25">
      <c r="A7" t="s">
        <v>46</v>
      </c>
      <c r="B7" s="1" t="s">
        <v>45</v>
      </c>
      <c r="C7">
        <v>27.18</v>
      </c>
      <c r="D7">
        <v>2.5</v>
      </c>
      <c r="E7" t="s">
        <v>50</v>
      </c>
      <c r="F7" s="5">
        <f t="shared" ref="F7:F11" si="0">+D7*C7</f>
        <v>67.95</v>
      </c>
    </row>
    <row r="8" spans="1:6" ht="30" x14ac:dyDescent="0.25">
      <c r="A8" t="s">
        <v>46</v>
      </c>
      <c r="B8" s="1" t="s">
        <v>45</v>
      </c>
      <c r="C8">
        <v>27.18</v>
      </c>
      <c r="D8">
        <v>2.5</v>
      </c>
      <c r="E8" t="s">
        <v>50</v>
      </c>
      <c r="F8" s="5">
        <f t="shared" si="0"/>
        <v>67.95</v>
      </c>
    </row>
    <row r="9" spans="1:6" ht="75" x14ac:dyDescent="0.25">
      <c r="A9" t="s">
        <v>51</v>
      </c>
      <c r="B9" s="1" t="s">
        <v>60</v>
      </c>
      <c r="C9">
        <f>+(400/4)*2+ (325/5)*2</f>
        <v>330</v>
      </c>
      <c r="D9">
        <v>1</v>
      </c>
      <c r="E9" t="s">
        <v>58</v>
      </c>
      <c r="F9" s="5">
        <f>+D9*C9</f>
        <v>330</v>
      </c>
    </row>
    <row r="10" spans="1:6" ht="45" x14ac:dyDescent="0.25">
      <c r="A10" t="s">
        <v>52</v>
      </c>
      <c r="B10" s="1" t="s">
        <v>53</v>
      </c>
      <c r="C10">
        <v>24.47</v>
      </c>
      <c r="D10">
        <v>2.5</v>
      </c>
      <c r="E10" t="s">
        <v>50</v>
      </c>
      <c r="F10" s="5">
        <f t="shared" si="0"/>
        <v>61.174999999999997</v>
      </c>
    </row>
    <row r="11" spans="1:6" ht="45" x14ac:dyDescent="0.25">
      <c r="A11" t="s">
        <v>54</v>
      </c>
      <c r="B11" s="1" t="s">
        <v>55</v>
      </c>
      <c r="C11">
        <v>14.28</v>
      </c>
      <c r="D11">
        <v>2.5</v>
      </c>
      <c r="E11" t="s">
        <v>50</v>
      </c>
      <c r="F11" s="5">
        <f t="shared" si="0"/>
        <v>35.699999999999996</v>
      </c>
    </row>
    <row r="12" spans="1:6" x14ac:dyDescent="0.25">
      <c r="A12" t="s">
        <v>56</v>
      </c>
      <c r="B12" t="s">
        <v>57</v>
      </c>
      <c r="C12">
        <v>16.59</v>
      </c>
      <c r="D12">
        <v>2.5</v>
      </c>
      <c r="E12" t="s">
        <v>50</v>
      </c>
      <c r="F12" s="5">
        <f>+D12*C12</f>
        <v>41.475000000000001</v>
      </c>
    </row>
    <row r="14" spans="1:6" x14ac:dyDescent="0.25">
      <c r="B14" s="1" t="s">
        <v>61</v>
      </c>
      <c r="F14" s="5">
        <f>SUM(F7:F12)</f>
        <v>604.25</v>
      </c>
    </row>
    <row r="16" spans="1:6" x14ac:dyDescent="0.25">
      <c r="B16" t="s">
        <v>62</v>
      </c>
      <c r="F16" s="5">
        <f>+F14*0.16</f>
        <v>96.68</v>
      </c>
    </row>
    <row r="18" spans="2:6" x14ac:dyDescent="0.25">
      <c r="B18" t="s">
        <v>63</v>
      </c>
      <c r="F18" s="5">
        <f>(+F14+F16)*0.1</f>
        <v>70.093000000000004</v>
      </c>
    </row>
    <row r="20" spans="2:6" x14ac:dyDescent="0.25">
      <c r="B20" t="s">
        <v>64</v>
      </c>
      <c r="F20" s="5">
        <f>+F18+F16+F14</f>
        <v>771.02300000000002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A01E6-669E-4F98-9B61-3BF5EA2E8E0F}">
  <dimension ref="A2:F20"/>
  <sheetViews>
    <sheetView workbookViewId="0">
      <selection sqref="A1:XFD1048576"/>
    </sheetView>
  </sheetViews>
  <sheetFormatPr defaultRowHeight="15" x14ac:dyDescent="0.25"/>
  <cols>
    <col min="1" max="1" width="21.7109375" bestFit="1" customWidth="1"/>
    <col min="2" max="2" width="62.7109375" customWidth="1"/>
    <col min="6" max="6" width="9.42578125" style="5" bestFit="1" customWidth="1"/>
  </cols>
  <sheetData>
    <row r="2" spans="1:6" ht="26.25" customHeight="1" x14ac:dyDescent="0.25">
      <c r="A2" t="s">
        <v>66</v>
      </c>
    </row>
    <row r="3" spans="1:6" ht="165" x14ac:dyDescent="0.25">
      <c r="B3" s="4" t="s">
        <v>67</v>
      </c>
    </row>
    <row r="6" spans="1:6" x14ac:dyDescent="0.25">
      <c r="C6" t="s">
        <v>47</v>
      </c>
      <c r="D6" t="s">
        <v>48</v>
      </c>
      <c r="E6" t="s">
        <v>49</v>
      </c>
      <c r="F6" s="5" t="s">
        <v>0</v>
      </c>
    </row>
    <row r="7" spans="1:6" ht="30" x14ac:dyDescent="0.25">
      <c r="A7" t="s">
        <v>46</v>
      </c>
      <c r="B7" s="1" t="s">
        <v>45</v>
      </c>
      <c r="C7">
        <v>27.18</v>
      </c>
      <c r="D7">
        <v>3</v>
      </c>
      <c r="E7" t="s">
        <v>50</v>
      </c>
      <c r="F7" s="5">
        <f t="shared" ref="F7:F11" si="0">+D7*C7</f>
        <v>81.539999999999992</v>
      </c>
    </row>
    <row r="8" spans="1:6" ht="30" x14ac:dyDescent="0.25">
      <c r="A8" t="s">
        <v>46</v>
      </c>
      <c r="B8" s="1" t="s">
        <v>45</v>
      </c>
      <c r="C8">
        <v>27.18</v>
      </c>
      <c r="D8">
        <v>3</v>
      </c>
      <c r="E8" t="s">
        <v>50</v>
      </c>
      <c r="F8" s="5">
        <f t="shared" si="0"/>
        <v>81.539999999999992</v>
      </c>
    </row>
    <row r="9" spans="1:6" ht="75" x14ac:dyDescent="0.25">
      <c r="A9" t="s">
        <v>51</v>
      </c>
      <c r="B9" s="1" t="s">
        <v>60</v>
      </c>
      <c r="C9">
        <f>+(400/4)*2+ (325/5)*2</f>
        <v>330</v>
      </c>
      <c r="D9">
        <v>1</v>
      </c>
      <c r="E9" t="s">
        <v>58</v>
      </c>
      <c r="F9" s="5">
        <f>+D9*C9</f>
        <v>330</v>
      </c>
    </row>
    <row r="10" spans="1:6" ht="45" x14ac:dyDescent="0.25">
      <c r="A10" t="s">
        <v>52</v>
      </c>
      <c r="B10" s="1" t="s">
        <v>53</v>
      </c>
      <c r="C10">
        <v>24.47</v>
      </c>
      <c r="D10">
        <v>3</v>
      </c>
      <c r="E10" t="s">
        <v>50</v>
      </c>
      <c r="F10" s="5">
        <f t="shared" si="0"/>
        <v>73.41</v>
      </c>
    </row>
    <row r="11" spans="1:6" ht="45" x14ac:dyDescent="0.25">
      <c r="A11" t="s">
        <v>54</v>
      </c>
      <c r="B11" s="1" t="s">
        <v>55</v>
      </c>
      <c r="C11">
        <v>14.28</v>
      </c>
      <c r="D11">
        <v>3</v>
      </c>
      <c r="E11" t="s">
        <v>50</v>
      </c>
      <c r="F11" s="5">
        <f t="shared" si="0"/>
        <v>42.839999999999996</v>
      </c>
    </row>
    <row r="12" spans="1:6" x14ac:dyDescent="0.25">
      <c r="A12" t="s">
        <v>56</v>
      </c>
      <c r="B12" t="s">
        <v>57</v>
      </c>
      <c r="C12">
        <v>16.59</v>
      </c>
      <c r="D12">
        <v>3</v>
      </c>
      <c r="E12" t="s">
        <v>50</v>
      </c>
      <c r="F12" s="5">
        <f>+D12*C12</f>
        <v>49.769999999999996</v>
      </c>
    </row>
    <row r="14" spans="1:6" x14ac:dyDescent="0.25">
      <c r="B14" s="1" t="s">
        <v>61</v>
      </c>
      <c r="F14" s="5">
        <f>SUM(F7:F12)</f>
        <v>659.1</v>
      </c>
    </row>
    <row r="16" spans="1:6" x14ac:dyDescent="0.25">
      <c r="B16" t="s">
        <v>62</v>
      </c>
      <c r="F16" s="5">
        <f>+F14*0.16</f>
        <v>105.456</v>
      </c>
    </row>
    <row r="18" spans="2:6" x14ac:dyDescent="0.25">
      <c r="B18" t="s">
        <v>63</v>
      </c>
      <c r="F18" s="5">
        <f>(+F14+F16)*0.1</f>
        <v>76.455600000000004</v>
      </c>
    </row>
    <row r="20" spans="2:6" x14ac:dyDescent="0.25">
      <c r="B20" t="s">
        <v>64</v>
      </c>
      <c r="F20" s="5">
        <f>+F18+F16+F14</f>
        <v>841.01160000000004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DC94C-2BF0-4C1F-BCAA-9B8E33E90493}">
  <dimension ref="A2:F20"/>
  <sheetViews>
    <sheetView workbookViewId="0">
      <selection activeCell="B3" sqref="B3"/>
    </sheetView>
  </sheetViews>
  <sheetFormatPr defaultRowHeight="15" x14ac:dyDescent="0.25"/>
  <cols>
    <col min="1" max="1" width="21.7109375" bestFit="1" customWidth="1"/>
    <col min="2" max="2" width="62.7109375" customWidth="1"/>
    <col min="6" max="6" width="9.42578125" style="5" bestFit="1" customWidth="1"/>
  </cols>
  <sheetData>
    <row r="2" spans="1:6" ht="26.25" customHeight="1" x14ac:dyDescent="0.25">
      <c r="A2" t="s">
        <v>69</v>
      </c>
    </row>
    <row r="3" spans="1:6" ht="150" x14ac:dyDescent="0.25">
      <c r="B3" s="4" t="s">
        <v>70</v>
      </c>
    </row>
    <row r="6" spans="1:6" x14ac:dyDescent="0.25">
      <c r="C6" t="s">
        <v>47</v>
      </c>
      <c r="D6" t="s">
        <v>48</v>
      </c>
      <c r="E6" t="s">
        <v>49</v>
      </c>
      <c r="F6" s="5" t="s">
        <v>0</v>
      </c>
    </row>
    <row r="7" spans="1:6" ht="30" x14ac:dyDescent="0.25">
      <c r="A7" t="s">
        <v>46</v>
      </c>
      <c r="B7" s="1" t="s">
        <v>45</v>
      </c>
      <c r="C7">
        <v>27.18</v>
      </c>
      <c r="D7">
        <v>1.5</v>
      </c>
      <c r="E7" t="s">
        <v>50</v>
      </c>
      <c r="F7" s="5">
        <f t="shared" ref="F7:F11" si="0">+D7*C7</f>
        <v>40.769999999999996</v>
      </c>
    </row>
    <row r="8" spans="1:6" ht="30" x14ac:dyDescent="0.25">
      <c r="A8" t="s">
        <v>46</v>
      </c>
      <c r="B8" s="1" t="s">
        <v>45</v>
      </c>
      <c r="C8">
        <v>27.18</v>
      </c>
      <c r="D8">
        <v>1.5</v>
      </c>
      <c r="E8" t="s">
        <v>50</v>
      </c>
      <c r="F8" s="5">
        <f t="shared" si="0"/>
        <v>40.769999999999996</v>
      </c>
    </row>
    <row r="9" spans="1:6" ht="75" x14ac:dyDescent="0.25">
      <c r="A9" t="s">
        <v>51</v>
      </c>
      <c r="B9" s="1" t="s">
        <v>59</v>
      </c>
      <c r="C9">
        <f>(325/5)*2</f>
        <v>130</v>
      </c>
      <c r="D9">
        <v>1</v>
      </c>
      <c r="E9" t="s">
        <v>58</v>
      </c>
      <c r="F9" s="5">
        <f>+D9*C9</f>
        <v>130</v>
      </c>
    </row>
    <row r="10" spans="1:6" ht="45" x14ac:dyDescent="0.25">
      <c r="A10" t="s">
        <v>52</v>
      </c>
      <c r="B10" s="1" t="s">
        <v>53</v>
      </c>
      <c r="C10">
        <v>24.47</v>
      </c>
      <c r="D10">
        <v>1.5</v>
      </c>
      <c r="E10" t="s">
        <v>50</v>
      </c>
      <c r="F10" s="5">
        <f t="shared" si="0"/>
        <v>36.704999999999998</v>
      </c>
    </row>
    <row r="11" spans="1:6" ht="45" x14ac:dyDescent="0.25">
      <c r="A11" t="s">
        <v>54</v>
      </c>
      <c r="B11" s="1" t="s">
        <v>55</v>
      </c>
      <c r="C11">
        <v>14.28</v>
      </c>
      <c r="D11">
        <v>1.5</v>
      </c>
      <c r="E11" t="s">
        <v>50</v>
      </c>
      <c r="F11" s="5">
        <f t="shared" si="0"/>
        <v>21.419999999999998</v>
      </c>
    </row>
    <row r="12" spans="1:6" x14ac:dyDescent="0.25">
      <c r="A12" t="s">
        <v>56</v>
      </c>
      <c r="B12" t="s">
        <v>57</v>
      </c>
      <c r="C12">
        <v>16.59</v>
      </c>
      <c r="D12">
        <v>1.5</v>
      </c>
      <c r="E12" t="s">
        <v>50</v>
      </c>
      <c r="F12" s="5">
        <f>+D12*C12</f>
        <v>24.884999999999998</v>
      </c>
    </row>
    <row r="14" spans="1:6" x14ac:dyDescent="0.25">
      <c r="B14" s="1" t="s">
        <v>61</v>
      </c>
      <c r="F14" s="5">
        <f>SUM(F7:F12)</f>
        <v>294.55</v>
      </c>
    </row>
    <row r="16" spans="1:6" x14ac:dyDescent="0.25">
      <c r="B16" t="s">
        <v>62</v>
      </c>
      <c r="F16" s="5">
        <f>+F14*0.16</f>
        <v>47.128</v>
      </c>
    </row>
    <row r="18" spans="2:6" x14ac:dyDescent="0.25">
      <c r="B18" t="s">
        <v>63</v>
      </c>
      <c r="F18" s="5">
        <f>(+F14+F16)*0.1</f>
        <v>34.1678</v>
      </c>
    </row>
    <row r="20" spans="2:6" x14ac:dyDescent="0.25">
      <c r="B20" t="s">
        <v>64</v>
      </c>
      <c r="F20" s="5">
        <f>+F18+F16+F14</f>
        <v>375.8458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8B4C5-A5BB-4469-82D0-8AFBC8258FF0}">
  <dimension ref="A2:F20"/>
  <sheetViews>
    <sheetView workbookViewId="0">
      <selection activeCell="B3" sqref="B3"/>
    </sheetView>
  </sheetViews>
  <sheetFormatPr defaultRowHeight="15" x14ac:dyDescent="0.25"/>
  <cols>
    <col min="1" max="1" width="21.7109375" bestFit="1" customWidth="1"/>
    <col min="2" max="2" width="62.7109375" customWidth="1"/>
    <col min="6" max="6" width="9.42578125" style="5" bestFit="1" customWidth="1"/>
  </cols>
  <sheetData>
    <row r="2" spans="1:6" ht="26.25" customHeight="1" x14ac:dyDescent="0.25">
      <c r="A2" t="s">
        <v>72</v>
      </c>
    </row>
    <row r="3" spans="1:6" ht="75" x14ac:dyDescent="0.25">
      <c r="B3" s="4" t="s">
        <v>74</v>
      </c>
    </row>
    <row r="6" spans="1:6" x14ac:dyDescent="0.25">
      <c r="C6" t="s">
        <v>47</v>
      </c>
      <c r="D6" t="s">
        <v>48</v>
      </c>
      <c r="E6" t="s">
        <v>49</v>
      </c>
      <c r="F6" s="5" t="s">
        <v>0</v>
      </c>
    </row>
    <row r="7" spans="1:6" ht="45" x14ac:dyDescent="0.25">
      <c r="A7" t="s">
        <v>83</v>
      </c>
      <c r="B7" s="1" t="s">
        <v>84</v>
      </c>
      <c r="C7">
        <v>1.4166000000000001</v>
      </c>
      <c r="D7">
        <v>0.5</v>
      </c>
      <c r="E7" t="s">
        <v>50</v>
      </c>
      <c r="F7" s="5">
        <f t="shared" ref="F7:F10" si="0">+D7*C7</f>
        <v>0.70830000000000004</v>
      </c>
    </row>
    <row r="8" spans="1:6" ht="30" x14ac:dyDescent="0.25">
      <c r="A8" t="s">
        <v>85</v>
      </c>
      <c r="B8" s="1" t="s">
        <v>86</v>
      </c>
      <c r="C8">
        <v>3.76</v>
      </c>
      <c r="D8">
        <v>1</v>
      </c>
      <c r="E8" t="s">
        <v>50</v>
      </c>
      <c r="F8" s="5">
        <f t="shared" si="0"/>
        <v>3.76</v>
      </c>
    </row>
    <row r="9" spans="1:6" ht="45" x14ac:dyDescent="0.25">
      <c r="A9" t="s">
        <v>52</v>
      </c>
      <c r="B9" s="1" t="s">
        <v>53</v>
      </c>
      <c r="C9">
        <v>24.47</v>
      </c>
      <c r="D9">
        <v>0.2</v>
      </c>
      <c r="E9" t="s">
        <v>50</v>
      </c>
      <c r="F9" s="5">
        <f t="shared" si="0"/>
        <v>4.8940000000000001</v>
      </c>
    </row>
    <row r="10" spans="1:6" ht="45" x14ac:dyDescent="0.25">
      <c r="A10" t="s">
        <v>54</v>
      </c>
      <c r="B10" s="1" t="s">
        <v>55</v>
      </c>
      <c r="C10">
        <v>14.28</v>
      </c>
      <c r="D10">
        <v>0.15</v>
      </c>
      <c r="E10" t="s">
        <v>50</v>
      </c>
      <c r="F10" s="5">
        <f t="shared" si="0"/>
        <v>2.1419999999999999</v>
      </c>
    </row>
    <row r="11" spans="1:6" x14ac:dyDescent="0.25">
      <c r="A11" t="s">
        <v>56</v>
      </c>
      <c r="B11" t="s">
        <v>57</v>
      </c>
      <c r="C11">
        <v>16.59</v>
      </c>
      <c r="D11">
        <v>1</v>
      </c>
      <c r="E11" t="s">
        <v>50</v>
      </c>
      <c r="F11" s="5">
        <f>+D11*C11</f>
        <v>16.59</v>
      </c>
    </row>
    <row r="12" spans="1:6" x14ac:dyDescent="0.25">
      <c r="A12" t="s">
        <v>56</v>
      </c>
      <c r="B12" t="s">
        <v>57</v>
      </c>
      <c r="C12">
        <v>16.59</v>
      </c>
      <c r="D12">
        <v>0.3</v>
      </c>
      <c r="E12" t="s">
        <v>50</v>
      </c>
      <c r="F12" s="5">
        <f>+D12*C12</f>
        <v>4.9769999999999994</v>
      </c>
    </row>
    <row r="13" spans="1:6" x14ac:dyDescent="0.25">
      <c r="A13" t="s">
        <v>73</v>
      </c>
      <c r="B13" t="s">
        <v>87</v>
      </c>
      <c r="C13">
        <v>20.48</v>
      </c>
      <c r="D13">
        <v>0.5</v>
      </c>
      <c r="E13" t="s">
        <v>50</v>
      </c>
      <c r="F13" s="5">
        <f>+D13*C13</f>
        <v>10.24</v>
      </c>
    </row>
    <row r="14" spans="1:6" x14ac:dyDescent="0.25">
      <c r="B14" s="1" t="s">
        <v>61</v>
      </c>
      <c r="F14" s="5">
        <f>SUM(F7:F11)</f>
        <v>28.0943</v>
      </c>
    </row>
    <row r="16" spans="1:6" x14ac:dyDescent="0.25">
      <c r="B16" t="s">
        <v>62</v>
      </c>
      <c r="F16" s="5">
        <f>+F14*0.16</f>
        <v>4.495088</v>
      </c>
    </row>
    <row r="18" spans="2:6" x14ac:dyDescent="0.25">
      <c r="B18" t="s">
        <v>63</v>
      </c>
      <c r="F18" s="5">
        <f>(+F14+F16)*0.1</f>
        <v>3.2589388000000001</v>
      </c>
    </row>
    <row r="20" spans="2:6" x14ac:dyDescent="0.25">
      <c r="B20" t="s">
        <v>64</v>
      </c>
      <c r="F20" s="5">
        <f>+F18+F16+F14</f>
        <v>35.848326800000002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Computo Metrico</vt:lpstr>
      <vt:lpstr>Elenco Prezzi</vt:lpstr>
      <vt:lpstr>NP1</vt:lpstr>
      <vt:lpstr>NP 2</vt:lpstr>
      <vt:lpstr>NP 3</vt:lpstr>
      <vt:lpstr>NP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dc:creator>
  <cp:lastModifiedBy>Utente</cp:lastModifiedBy>
  <dcterms:created xsi:type="dcterms:W3CDTF">2015-06-05T18:19:34Z</dcterms:created>
  <dcterms:modified xsi:type="dcterms:W3CDTF">2022-08-13T14:44:48Z</dcterms:modified>
</cp:coreProperties>
</file>